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9\"/>
    </mc:Choice>
  </mc:AlternateContent>
  <xr:revisionPtr revIDLastSave="0" documentId="13_ncr:1_{8086164F-FF9F-46A3-B328-FBC15E413113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<sst xmlns="http://schemas.openxmlformats.org/spreadsheetml/2006/main" count="351" uniqueCount="168">
  <si>
    <t>СВОДКА ЗАТРАТ</t>
  </si>
  <si>
    <t>P_0839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</si>
  <si>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</si>
  <si>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</si>
  <si>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</si>
  <si>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</si>
  <si>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</si>
  <si>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</si>
  <si>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</si>
  <si>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</si>
  <si>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</si>
  <si>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</si>
  <si>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</si>
  <si>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</si>
  <si>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</si>
  <si>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</si>
  <si>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</si>
  <si>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</si>
  <si>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</si>
  <si>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</si>
  <si>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</si>
  <si>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</si>
  <si>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</si>
  <si>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</si>
  <si>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</si>
  <si>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</si>
  <si>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</si>
  <si>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</si>
  <si>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</si>
  <si>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</si>
  <si>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</si>
  <si>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</si>
  <si>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</si>
  <si>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</si>
  <si>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</si>
  <si>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</si>
  <si>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</si>
  <si>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</si>
  <si>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</si>
  <si>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</si>
  <si>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</si>
  <si>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</si>
  <si>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</si>
  <si>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</si>
  <si>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</si>
  <si>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</si>
  <si>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</si>
  <si>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</si>
  <si>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</si>
  <si>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</si>
  <si>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</si>
  <si>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</si>
  <si>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</si>
  <si>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</si>
  <si>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</si>
  <si>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</si>
  <si>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</si>
  <si>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</si>
  <si>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</si>
  <si>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</si>
  <si>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</si>
  <si>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</si>
  <si>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</si>
  <si>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</si>
  <si>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</si>
  <si>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</si>
  <si>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</si>
  <si>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</si>
  <si>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</si>
  <si>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</si>
  <si>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</si>
  <si>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</si>
  <si>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</si>
  <si>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</si>
  <si>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</si>
  <si>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</si>
  <si>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</si>
  <si>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</si>
  <si>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</si>
  <si>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</si>
  <si>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</si>
  <si>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</si>
  <si>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</si>
  <si>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</si>
  <si>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</si>
  <si>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</si>
  <si>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</si>
  <si>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</si>
  <si>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</si>
  <si>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</si>
  <si>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</si>
  <si>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</si>
  <si>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</si>
  <si>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</si>
  <si>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</si>
  <si>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</si>
  <si>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</si>
  <si>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</si>
  <si>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</si>
  <si>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</si>
  <si>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</si>
  <si>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</si>
  <si>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</si>
  <si>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</si>
  <si>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</si>
  <si>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</si>
  <si>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</si>
  <si>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</si>
  <si>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</si>
  <si>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</si>
  <si>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</si>
  <si>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</si>
  <si>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</si>
  <si>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</si>
  <si>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</si>
  <si>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</si>
  <si>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</si>
  <si>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</si>
  <si>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</si>
  <si>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</si>
  <si>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</si>
  <si>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</si>
  <si>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</si>
  <si>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</si>
  <si>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</si>
  <si>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</si>
  <si>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</si>
  <si>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</si>
  <si>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</si>
  <si>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</si>
  <si>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</si>
  <si>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</si>
  <si>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</si>
  <si>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</si>
  <si>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</si>
  <si>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</si>
  <si>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</si>
  <si>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</si>
  <si>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</si>
  <si>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</si>
  <si>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</si>
  <si>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</si>
  <si>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</si>
  <si>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</si>
  <si>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</si>
  <si>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</si>
  <si>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</si>
  <si>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</si>
  <si>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</si>
  <si>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</si>
  <si>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</si>
  <si>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</si>
  <si>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</si>
  <si>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</si>
  <si>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</si>
  <si>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</si>
  <si>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</si>
  <si>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</si>
  <si>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ФСБЦ-05.1.02.07-0066</t>
  </si>
  <si>
    <t>ФСБЦ-21.2.01.01-0038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</si>
  <si>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</si>
  <si>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</si>
  <si>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</si>
  <si>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</si>
  <si>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</si>
  <si>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</si>
  <si>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</si>
  <si>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725 6/0,4/160 кВА (протяженностью 0,04 км), установка приборов учета (5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</si>
</sst>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9.6640625" customWidth="1"/>
    <col min="9" max="9" width="14.5546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160</v>
      </c>
      <c r="B19" s="85"/>
      <c r="C19" s="85"/>
    </row>
    <row r="20" spans="1:9" ht="15.9" customHeight="1">
      <c r="A20" s="84" t="s">
        <v>3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17</v>
      </c>
      <c r="B29" s="53" t="s">
        <v>18</v>
      </c>
      <c r="C29" s="61">
        <f>ССР!G66*1.2</f>
        <v>74.761544551084796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19</v>
      </c>
      <c r="C30" s="61">
        <f>C27+C28+C29</f>
        <v>74.761544551084796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20</v>
      </c>
      <c r="B31" s="53" t="s">
        <v>21</v>
      </c>
      <c r="C31" s="61">
        <f>C30-ROUND(C30/1.2,5)</f>
        <v>12.4602545510848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86.722816010523005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ССР!D75+ССР!E75</f>
        <v>776.26198412026304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ССР!G75-'Сводка затрат'!C30</f>
        <v>30.675590630811499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806.93757475107498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134.489594751075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977.42280748859298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1064.1456234991199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hidden="1" customHeight="1">
      <c r="A4" s="3" t="s">
        <v>149</v>
      </c>
      <c r="B4" s="4" t="s">
        <v>135</v>
      </c>
      <c r="C4" s="5">
        <v>0.16324150998396</v>
      </c>
      <c r="D4" s="5">
        <v>25.632087662364999</v>
      </c>
      <c r="E4" s="4">
        <v>0.4</v>
      </c>
      <c r="F4" s="4"/>
      <c r="G4" s="5">
        <v>4.1842206940456999</v>
      </c>
      <c r="H4" s="6"/>
    </row>
    <row r="5" spans="1:8" ht="39" customHeight="1">
      <c r="A5" s="3" t="s">
        <v>150</v>
      </c>
      <c r="B5" s="4" t="s">
        <v>135</v>
      </c>
      <c r="C5" s="5">
        <v>1.4808336977117</v>
      </c>
      <c r="D5" s="5">
        <v>19.447555803385999</v>
      </c>
      <c r="E5" s="4">
        <v>0.4</v>
      </c>
      <c r="F5" s="3" t="s">
        <v>150</v>
      </c>
      <c r="G5" s="5">
        <v>28.798595971781999</v>
      </c>
      <c r="H5" s="6" t="s">
        <v>158</v>
      </c>
    </row>
    <row r="6" spans="1:8" ht="39" hidden="1" customHeight="1">
      <c r="A6" s="3" t="s">
        <v>151</v>
      </c>
      <c r="B6" s="4" t="s">
        <v>135</v>
      </c>
      <c r="C6" s="5">
        <v>0.13409124034396999</v>
      </c>
      <c r="D6" s="5">
        <v>80.053876886355994</v>
      </c>
      <c r="E6" s="4">
        <v>0.4</v>
      </c>
      <c r="F6" s="3" t="s">
        <v>151</v>
      </c>
      <c r="G6" s="5">
        <v>10.734523646035001</v>
      </c>
      <c r="H6" s="6"/>
    </row>
    <row r="7" spans="1:8" ht="39" customHeight="1">
      <c r="A7" s="3" t="s">
        <v>152</v>
      </c>
      <c r="B7" s="4" t="s">
        <v>129</v>
      </c>
      <c r="C7" s="5">
        <v>4.4150998396735003E-2</v>
      </c>
      <c r="D7" s="5">
        <v>881.09974599531995</v>
      </c>
      <c r="E7" s="4">
        <v>0.4</v>
      </c>
      <c r="F7" s="3" t="s">
        <v>152</v>
      </c>
      <c r="G7" s="5">
        <v>38.901433472802999</v>
      </c>
      <c r="H7" s="6" t="s">
        <v>159</v>
      </c>
    </row>
    <row r="8" spans="1:8" ht="39" hidden="1" customHeight="1">
      <c r="A8" s="3" t="s">
        <v>153</v>
      </c>
      <c r="B8" s="4" t="s">
        <v>135</v>
      </c>
      <c r="C8" s="5">
        <v>1.3700626730797001</v>
      </c>
      <c r="D8" s="5">
        <v>19.225895489928</v>
      </c>
      <c r="E8" s="4">
        <v>0.4</v>
      </c>
      <c r="F8" s="4"/>
      <c r="G8" s="5">
        <v>26.340681767282</v>
      </c>
      <c r="H8" s="6"/>
    </row>
    <row r="9" spans="1:8" ht="39" hidden="1" customHeight="1">
      <c r="A9" s="3" t="s">
        <v>154</v>
      </c>
      <c r="B9" s="4" t="s">
        <v>135</v>
      </c>
      <c r="C9" s="5">
        <v>0.76923076923077005</v>
      </c>
      <c r="D9" s="5">
        <v>19.644843234890999</v>
      </c>
      <c r="E9" s="4"/>
      <c r="F9" s="4"/>
      <c r="G9" s="5">
        <v>15.111417872993</v>
      </c>
      <c r="H9" s="6"/>
    </row>
    <row r="10" spans="1:8" ht="39" hidden="1" customHeight="1">
      <c r="A10" s="3" t="s">
        <v>155</v>
      </c>
      <c r="B10" s="4" t="s">
        <v>135</v>
      </c>
      <c r="C10" s="5">
        <v>5.7692307692308002</v>
      </c>
      <c r="D10" s="5">
        <v>4.1537497551260003</v>
      </c>
      <c r="E10" s="4"/>
      <c r="F10" s="4"/>
      <c r="G10" s="5">
        <v>23.963940894958</v>
      </c>
      <c r="H10" s="6"/>
    </row>
    <row r="11" spans="1:8" ht="39" hidden="1" customHeight="1">
      <c r="A11" s="3" t="s">
        <v>156</v>
      </c>
      <c r="B11" s="4" t="s">
        <v>135</v>
      </c>
      <c r="C11" s="5">
        <v>5</v>
      </c>
      <c r="D11" s="5">
        <v>43.477623465691998</v>
      </c>
      <c r="E11" s="4"/>
      <c r="F11" s="4"/>
      <c r="G11" s="5">
        <v>217.38811732846</v>
      </c>
      <c r="H11" s="6"/>
    </row>
    <row r="12" spans="1:8" ht="39" hidden="1" customHeight="1">
      <c r="A12" s="3" t="s">
        <v>157</v>
      </c>
      <c r="B12" s="4" t="s">
        <v>135</v>
      </c>
      <c r="C12" s="5">
        <v>5</v>
      </c>
      <c r="D12" s="5">
        <v>17.038066125193001</v>
      </c>
      <c r="E12" s="4"/>
      <c r="F12" s="4"/>
      <c r="G12" s="5">
        <v>85.190330625965004</v>
      </c>
      <c r="H12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140.86868068799001</v>
      </c>
      <c r="E25" s="41">
        <v>2.1432168216287</v>
      </c>
      <c r="F25" s="41">
        <v>0</v>
      </c>
      <c r="G25" s="41">
        <v>0</v>
      </c>
      <c r="H25" s="41">
        <v>143.01189750962001</v>
      </c>
    </row>
    <row r="26" spans="1:8" ht="31.2">
      <c r="A26" s="2">
        <v>2</v>
      </c>
      <c r="B26" s="2" t="s">
        <v>41</v>
      </c>
      <c r="C26" s="42" t="s">
        <v>42</v>
      </c>
      <c r="D26" s="41">
        <v>387.31842742777002</v>
      </c>
      <c r="E26" s="41">
        <v>67.507473416196007</v>
      </c>
      <c r="F26" s="41">
        <v>0</v>
      </c>
      <c r="G26" s="41">
        <v>0</v>
      </c>
      <c r="H26" s="41">
        <v>454.82590084396998</v>
      </c>
    </row>
    <row r="27" spans="1:8" ht="17.100000000000001" customHeight="1">
      <c r="A27" s="2"/>
      <c r="B27" s="33"/>
      <c r="C27" s="33" t="s">
        <v>43</v>
      </c>
      <c r="D27" s="41">
        <v>528.18710811576</v>
      </c>
      <c r="E27" s="41">
        <v>69.650690237825003</v>
      </c>
      <c r="F27" s="41">
        <v>0</v>
      </c>
      <c r="G27" s="41">
        <v>0</v>
      </c>
      <c r="H27" s="41">
        <v>597.83779835358996</v>
      </c>
    </row>
    <row r="28" spans="1:8" ht="17.100000000000001" customHeight="1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7.100000000000001" customHeight="1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7.100000000000001" customHeight="1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7.100000000000001" customHeight="1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7.100000000000001" customHeight="1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7.100000000000001" customHeight="1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3.9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7.100000000000001" customHeight="1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7.100000000000001" customHeight="1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7.100000000000001" customHeight="1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7.100000000000001" customHeight="1">
      <c r="A43" s="2"/>
      <c r="B43" s="33"/>
      <c r="C43" s="33" t="s">
        <v>54</v>
      </c>
      <c r="D43" s="41">
        <v>528.18710811576</v>
      </c>
      <c r="E43" s="41">
        <v>69.650690237825003</v>
      </c>
      <c r="F43" s="41">
        <v>0</v>
      </c>
      <c r="G43" s="41">
        <v>0</v>
      </c>
      <c r="H43" s="41">
        <v>597.83779835358996</v>
      </c>
    </row>
    <row r="44" spans="1:8" ht="17.100000000000001" customHeight="1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2.8173736137599001</v>
      </c>
      <c r="E45" s="41">
        <v>4.2864336432574E-2</v>
      </c>
      <c r="F45" s="41">
        <v>0</v>
      </c>
      <c r="G45" s="41">
        <v>0</v>
      </c>
      <c r="H45" s="41">
        <v>2.8602379501924999</v>
      </c>
    </row>
    <row r="46" spans="1:8" ht="31.2">
      <c r="A46" s="2">
        <v>4</v>
      </c>
      <c r="B46" s="2" t="s">
        <v>58</v>
      </c>
      <c r="C46" s="42" t="s">
        <v>59</v>
      </c>
      <c r="D46" s="41">
        <v>9.6829606856941997</v>
      </c>
      <c r="E46" s="41">
        <v>1.6876868354048999</v>
      </c>
      <c r="F46" s="41">
        <v>0</v>
      </c>
      <c r="G46" s="41">
        <v>0</v>
      </c>
      <c r="H46" s="41">
        <v>11.370647521099</v>
      </c>
    </row>
    <row r="47" spans="1:8" ht="17.100000000000001" customHeight="1">
      <c r="A47" s="2"/>
      <c r="B47" s="33"/>
      <c r="C47" s="33" t="s">
        <v>60</v>
      </c>
      <c r="D47" s="41">
        <v>12.500334299454</v>
      </c>
      <c r="E47" s="41">
        <v>1.7305511718375</v>
      </c>
      <c r="F47" s="41">
        <v>0</v>
      </c>
      <c r="G47" s="41">
        <v>0</v>
      </c>
      <c r="H47" s="41">
        <v>14.230885471292</v>
      </c>
    </row>
    <row r="48" spans="1:8" ht="17.100000000000001" customHeight="1">
      <c r="A48" s="2"/>
      <c r="B48" s="33"/>
      <c r="C48" s="33" t="s">
        <v>61</v>
      </c>
      <c r="D48" s="41">
        <v>540.68744241521995</v>
      </c>
      <c r="E48" s="41">
        <v>71.381241409661996</v>
      </c>
      <c r="F48" s="41">
        <v>0</v>
      </c>
      <c r="G48" s="41">
        <v>0</v>
      </c>
      <c r="H48" s="41">
        <v>612.06868382488005</v>
      </c>
    </row>
    <row r="49" spans="1:8" ht="17.100000000000001" customHeight="1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40</v>
      </c>
      <c r="D50" s="41">
        <v>0</v>
      </c>
      <c r="E50" s="41">
        <v>0</v>
      </c>
      <c r="F50" s="41">
        <v>0</v>
      </c>
      <c r="G50" s="41">
        <v>1.6004275363967999</v>
      </c>
      <c r="H50" s="41">
        <v>1.6004275363967999</v>
      </c>
    </row>
    <row r="51" spans="1:8" ht="31.2">
      <c r="A51" s="2">
        <v>6</v>
      </c>
      <c r="B51" s="2" t="s">
        <v>64</v>
      </c>
      <c r="C51" s="48" t="s">
        <v>65</v>
      </c>
      <c r="D51" s="41">
        <v>3.7502060172757998</v>
      </c>
      <c r="E51" s="41">
        <v>5.7056718225397998E-2</v>
      </c>
      <c r="F51" s="41">
        <v>0</v>
      </c>
      <c r="G51" s="41">
        <v>0</v>
      </c>
      <c r="H51" s="41">
        <v>3.8072627355012001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3.1654253394780998</v>
      </c>
      <c r="H52" s="41">
        <v>3.1654253394780998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2.6757848119394998</v>
      </c>
      <c r="H53" s="41">
        <v>2.6757848119394998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1.1682218362218</v>
      </c>
      <c r="H54" s="41">
        <v>1.1682218362218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14.393978901755</v>
      </c>
      <c r="H55" s="41">
        <v>14.393978901755</v>
      </c>
    </row>
    <row r="56" spans="1:8" ht="31.2">
      <c r="A56" s="2">
        <v>11</v>
      </c>
      <c r="B56" s="2" t="s">
        <v>72</v>
      </c>
      <c r="C56" s="48" t="s">
        <v>65</v>
      </c>
      <c r="D56" s="41">
        <v>10.361736229761</v>
      </c>
      <c r="E56" s="41">
        <v>1.8059936825667999</v>
      </c>
      <c r="F56" s="41">
        <v>0</v>
      </c>
      <c r="G56" s="41">
        <v>0</v>
      </c>
      <c r="H56" s="41">
        <v>12.167729912327999</v>
      </c>
    </row>
    <row r="57" spans="1:8" ht="17.100000000000001" customHeight="1">
      <c r="A57" s="2"/>
      <c r="B57" s="33"/>
      <c r="C57" s="33" t="s">
        <v>73</v>
      </c>
      <c r="D57" s="41">
        <v>14.111942247037</v>
      </c>
      <c r="E57" s="41">
        <v>1.8630504007922</v>
      </c>
      <c r="F57" s="41">
        <v>0</v>
      </c>
      <c r="G57" s="41">
        <v>23.003838425792001</v>
      </c>
      <c r="H57" s="41">
        <v>38.978831073621002</v>
      </c>
    </row>
    <row r="58" spans="1:8" ht="17.100000000000001" customHeight="1">
      <c r="A58" s="2"/>
      <c r="B58" s="33"/>
      <c r="C58" s="33" t="s">
        <v>74</v>
      </c>
      <c r="D58" s="41">
        <v>554.79938466224996</v>
      </c>
      <c r="E58" s="41">
        <v>73.244291810454996</v>
      </c>
      <c r="F58" s="41">
        <v>0</v>
      </c>
      <c r="G58" s="41">
        <v>23.003838425792001</v>
      </c>
      <c r="H58" s="41">
        <v>651.04751489850003</v>
      </c>
    </row>
    <row r="59" spans="1:8" ht="17.100000000000001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 ht="17.100000000000001" customHeight="1">
      <c r="A61" s="2"/>
      <c r="B61" s="33"/>
      <c r="C61" s="33" t="s">
        <v>76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 ht="17.100000000000001" customHeight="1">
      <c r="A62" s="2"/>
      <c r="B62" s="33"/>
      <c r="C62" s="33" t="s">
        <v>77</v>
      </c>
      <c r="D62" s="41">
        <v>554.79938466224996</v>
      </c>
      <c r="E62" s="41">
        <v>73.244291810454996</v>
      </c>
      <c r="F62" s="41">
        <v>0</v>
      </c>
      <c r="G62" s="41">
        <v>23.003838425792001</v>
      </c>
      <c r="H62" s="41">
        <v>651.04751489850003</v>
      </c>
    </row>
    <row r="63" spans="1:8" ht="153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10.078210202827</v>
      </c>
      <c r="H64" s="41">
        <v>10.078210202827</v>
      </c>
    </row>
    <row r="65" spans="1:8">
      <c r="A65" s="2">
        <v>13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52.223076923077002</v>
      </c>
      <c r="H65" s="41">
        <v>52.223076923077002</v>
      </c>
    </row>
    <row r="66" spans="1:8" ht="17.100000000000001" customHeight="1">
      <c r="A66" s="2"/>
      <c r="B66" s="33"/>
      <c r="C66" s="33" t="s">
        <v>83</v>
      </c>
      <c r="D66" s="41">
        <v>0</v>
      </c>
      <c r="E66" s="41">
        <v>0</v>
      </c>
      <c r="F66" s="41">
        <v>0</v>
      </c>
      <c r="G66" s="41">
        <v>62.301287125903997</v>
      </c>
      <c r="H66" s="41">
        <v>62.301287125903997</v>
      </c>
    </row>
    <row r="67" spans="1:8" ht="17.100000000000001" customHeight="1">
      <c r="A67" s="2"/>
      <c r="B67" s="33"/>
      <c r="C67" s="33" t="s">
        <v>84</v>
      </c>
      <c r="D67" s="41">
        <v>554.79938466224996</v>
      </c>
      <c r="E67" s="41">
        <v>73.244291810454996</v>
      </c>
      <c r="F67" s="41">
        <v>0</v>
      </c>
      <c r="G67" s="41">
        <v>85.305125551695994</v>
      </c>
      <c r="H67" s="41">
        <v>713.34880202440002</v>
      </c>
    </row>
    <row r="68" spans="1:8" ht="17.100000000000001" customHeight="1">
      <c r="A68" s="2"/>
      <c r="B68" s="33"/>
      <c r="C68" s="33" t="s">
        <v>85</v>
      </c>
      <c r="D68" s="41"/>
      <c r="E68" s="41"/>
      <c r="F68" s="41"/>
      <c r="G68" s="41"/>
      <c r="H68" s="41"/>
    </row>
    <row r="69" spans="1:8" ht="33.9" customHeight="1">
      <c r="A69" s="2">
        <v>14</v>
      </c>
      <c r="B69" s="2" t="s">
        <v>86</v>
      </c>
      <c r="C69" s="48" t="s">
        <v>87</v>
      </c>
      <c r="D69" s="41">
        <f>D67*3%</f>
        <v>16.6439815398675</v>
      </c>
      <c r="E69" s="41">
        <f>E67*3%</f>
        <v>2.1973287543136499</v>
      </c>
      <c r="F69" s="41">
        <f>F67*3%</f>
        <v>0</v>
      </c>
      <c r="G69" s="41">
        <f>G67*3%</f>
        <v>2.5591537665508799</v>
      </c>
      <c r="H69" s="41">
        <f>SUM(D69:G69)</f>
        <v>21.400464060731998</v>
      </c>
    </row>
    <row r="70" spans="1:8" ht="17.100000000000001" customHeight="1">
      <c r="A70" s="2"/>
      <c r="B70" s="33"/>
      <c r="C70" s="33" t="s">
        <v>88</v>
      </c>
      <c r="D70" s="41">
        <f>D69</f>
        <v>16.6439815398675</v>
      </c>
      <c r="E70" s="41">
        <f>E69</f>
        <v>2.1973287543136499</v>
      </c>
      <c r="F70" s="41">
        <f>F69</f>
        <v>0</v>
      </c>
      <c r="G70" s="41">
        <f>G69</f>
        <v>2.5591537665508799</v>
      </c>
      <c r="H70" s="41">
        <f>SUM(D70:G70)</f>
        <v>21.400464060731998</v>
      </c>
    </row>
    <row r="71" spans="1:8" ht="17.100000000000001" customHeight="1">
      <c r="A71" s="2"/>
      <c r="B71" s="33"/>
      <c r="C71" s="33" t="s">
        <v>89</v>
      </c>
      <c r="D71" s="41">
        <f>D70+D67</f>
        <v>571.44336620211698</v>
      </c>
      <c r="E71" s="41">
        <f>E70+E67</f>
        <v>75.441620564768598</v>
      </c>
      <c r="F71" s="41">
        <f>F70+F67</f>
        <v>0</v>
      </c>
      <c r="G71" s="41">
        <f>G70+G67</f>
        <v>87.864279318246901</v>
      </c>
      <c r="H71" s="41">
        <f>SUM(D71:G71)</f>
        <v>734.74926608513294</v>
      </c>
    </row>
    <row r="72" spans="1:8" ht="17.100000000000001" customHeight="1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17.100000000000001" customHeight="1">
      <c r="A73" s="2">
        <v>15</v>
      </c>
      <c r="B73" s="2" t="s">
        <v>91</v>
      </c>
      <c r="C73" s="48" t="s">
        <v>92</v>
      </c>
      <c r="D73" s="41">
        <f>D71*20%</f>
        <v>114.28867324042299</v>
      </c>
      <c r="E73" s="41">
        <f>E71*20%</f>
        <v>15.0883241129537</v>
      </c>
      <c r="F73" s="41">
        <f>F71*20%</f>
        <v>0</v>
      </c>
      <c r="G73" s="41">
        <f>G71*20%</f>
        <v>17.572855863649401</v>
      </c>
      <c r="H73" s="41">
        <f>SUM(D73:G73)</f>
        <v>146.949853217027</v>
      </c>
    </row>
    <row r="74" spans="1:8" ht="17.100000000000001" customHeight="1">
      <c r="A74" s="2"/>
      <c r="B74" s="33"/>
      <c r="C74" s="33" t="s">
        <v>93</v>
      </c>
      <c r="D74" s="41">
        <f>D73</f>
        <v>114.28867324042299</v>
      </c>
      <c r="E74" s="41">
        <f>E73</f>
        <v>15.0883241129537</v>
      </c>
      <c r="F74" s="41">
        <f>F73</f>
        <v>0</v>
      </c>
      <c r="G74" s="41">
        <f>G73</f>
        <v>17.572855863649401</v>
      </c>
      <c r="H74" s="41">
        <f>SUM(D74:G74)</f>
        <v>146.949853217027</v>
      </c>
    </row>
    <row r="75" spans="1:8" ht="17.100000000000001" customHeight="1">
      <c r="A75" s="2"/>
      <c r="B75" s="33"/>
      <c r="C75" s="33" t="s">
        <v>94</v>
      </c>
      <c r="D75" s="41">
        <f>D74+D71</f>
        <v>685.73203944254101</v>
      </c>
      <c r="E75" s="41">
        <f>E74+E71</f>
        <v>90.529944677722398</v>
      </c>
      <c r="F75" s="41">
        <f>F74+F71</f>
        <v>0</v>
      </c>
      <c r="G75" s="41">
        <f>G74+G71</f>
        <v>105.437135181896</v>
      </c>
      <c r="H75" s="41">
        <f>SUM(D75:G75)</f>
        <v>881.69911930215903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40</v>
      </c>
      <c r="D13" s="32">
        <v>140.86868068799001</v>
      </c>
      <c r="E13" s="32">
        <v>2.1432168216287</v>
      </c>
      <c r="F13" s="32">
        <v>0</v>
      </c>
      <c r="G13" s="32">
        <v>0</v>
      </c>
      <c r="H13" s="32">
        <v>143.01189750962001</v>
      </c>
      <c r="J13" s="20"/>
    </row>
    <row r="14" spans="1:14" ht="17.100000000000001" customHeight="1">
      <c r="A14" s="2"/>
      <c r="B14" s="33"/>
      <c r="C14" s="33" t="s">
        <v>102</v>
      </c>
      <c r="D14" s="32">
        <v>140.86868068799001</v>
      </c>
      <c r="E14" s="32">
        <v>2.1432168216287</v>
      </c>
      <c r="F14" s="32">
        <v>0</v>
      </c>
      <c r="G14" s="32">
        <v>0</v>
      </c>
      <c r="H14" s="32">
        <v>143.01189750962001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1.6004275363967999</v>
      </c>
      <c r="H13" s="32">
        <v>1.6004275363967999</v>
      </c>
      <c r="J13" s="20"/>
    </row>
    <row r="14" spans="1:14" ht="17.100000000000001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1.6004275363967999</v>
      </c>
      <c r="H14" s="32">
        <v>1.6004275363967999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10.078210202827</v>
      </c>
      <c r="H13" s="32">
        <v>10.078210202827</v>
      </c>
      <c r="J13" s="20"/>
    </row>
    <row r="14" spans="1:14" ht="17.100000000000001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10.078210202827</v>
      </c>
      <c r="H14" s="32">
        <v>10.078210202827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387.31842742777002</v>
      </c>
      <c r="E13" s="32">
        <v>67.507473416196007</v>
      </c>
      <c r="F13" s="32">
        <v>0</v>
      </c>
      <c r="G13" s="32">
        <v>0</v>
      </c>
      <c r="H13" s="32">
        <v>454.82590084396998</v>
      </c>
      <c r="J13" s="20"/>
    </row>
    <row r="14" spans="1:14" ht="17.100000000000001" customHeight="1">
      <c r="A14" s="2"/>
      <c r="B14" s="33"/>
      <c r="C14" s="33" t="s">
        <v>102</v>
      </c>
      <c r="D14" s="32">
        <v>387.31842742777002</v>
      </c>
      <c r="E14" s="32">
        <v>67.507473416196007</v>
      </c>
      <c r="F14" s="32">
        <v>0</v>
      </c>
      <c r="G14" s="32">
        <v>0</v>
      </c>
      <c r="H14" s="32">
        <v>454.82590084396998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71</v>
      </c>
      <c r="D13" s="32">
        <v>0</v>
      </c>
      <c r="E13" s="32">
        <v>0</v>
      </c>
      <c r="F13" s="32">
        <v>0</v>
      </c>
      <c r="G13" s="32">
        <v>14.393978901755</v>
      </c>
      <c r="H13" s="32">
        <v>14.393978901755</v>
      </c>
      <c r="J13" s="20"/>
    </row>
    <row r="14" spans="1:14" ht="17.100000000000001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14.393978901755</v>
      </c>
      <c r="H14" s="32">
        <v>14.393978901755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167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52.223076923077002</v>
      </c>
      <c r="H13" s="32">
        <v>52.223076923077002</v>
      </c>
      <c r="J13" s="20"/>
    </row>
    <row r="14" spans="1:14" ht="17.100000000000001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52.223076923077002</v>
      </c>
      <c r="H14" s="32">
        <v>52.223076923077002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42" zoomScale="75" zoomScaleNormal="75" workbookViewId="0">
      <selection activeCell="D13" sqref="D1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99</v>
      </c>
      <c r="B3" s="94"/>
      <c r="C3" s="11"/>
      <c r="D3" s="12">
        <v>144.61232504602</v>
      </c>
      <c r="E3" s="13"/>
      <c r="F3" s="13"/>
      <c r="G3" s="13"/>
      <c r="H3" s="14"/>
    </row>
    <row r="4" spans="1:8">
      <c r="A4" s="99" t="s">
        <v>124</v>
      </c>
      <c r="B4" s="15" t="s">
        <v>125</v>
      </c>
      <c r="C4" s="11"/>
      <c r="D4" s="12">
        <v>140.86868068799001</v>
      </c>
      <c r="E4" s="13"/>
      <c r="F4" s="13"/>
      <c r="G4" s="13"/>
      <c r="H4" s="14"/>
    </row>
    <row r="5" spans="1:8">
      <c r="A5" s="99"/>
      <c r="B5" s="15" t="s">
        <v>126</v>
      </c>
      <c r="C5" s="10"/>
      <c r="D5" s="12">
        <v>2.1432168216287</v>
      </c>
      <c r="E5" s="13"/>
      <c r="F5" s="13"/>
      <c r="G5" s="13"/>
      <c r="H5" s="16"/>
    </row>
    <row r="6" spans="1:8">
      <c r="A6" s="100"/>
      <c r="B6" s="15" t="s">
        <v>127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128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143.01189750962001</v>
      </c>
      <c r="E8" s="13">
        <v>0.04</v>
      </c>
      <c r="F8" s="13" t="s">
        <v>129</v>
      </c>
      <c r="G8" s="17">
        <v>3575.2974377405999</v>
      </c>
      <c r="H8" s="16"/>
    </row>
    <row r="9" spans="1:8">
      <c r="A9" s="101">
        <v>1</v>
      </c>
      <c r="B9" s="15" t="s">
        <v>125</v>
      </c>
      <c r="C9" s="99"/>
      <c r="D9" s="17">
        <v>140.86868068799001</v>
      </c>
      <c r="E9" s="13"/>
      <c r="F9" s="13"/>
      <c r="G9" s="13"/>
      <c r="H9" s="100" t="s">
        <v>130</v>
      </c>
    </row>
    <row r="10" spans="1:8">
      <c r="A10" s="99"/>
      <c r="B10" s="15" t="s">
        <v>126</v>
      </c>
      <c r="C10" s="99"/>
      <c r="D10" s="17">
        <v>2.1432168216287</v>
      </c>
      <c r="E10" s="13"/>
      <c r="F10" s="13"/>
      <c r="G10" s="13"/>
      <c r="H10" s="100"/>
    </row>
    <row r="11" spans="1:8">
      <c r="A11" s="99"/>
      <c r="B11" s="15" t="s">
        <v>127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128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131</v>
      </c>
      <c r="B13" s="15" t="s">
        <v>125</v>
      </c>
      <c r="C13" s="10"/>
      <c r="D13" s="12">
        <v>140.86868068799001</v>
      </c>
      <c r="E13" s="13"/>
      <c r="F13" s="13"/>
      <c r="G13" s="13"/>
      <c r="H13" s="16"/>
    </row>
    <row r="14" spans="1:8">
      <c r="A14" s="99"/>
      <c r="B14" s="15" t="s">
        <v>126</v>
      </c>
      <c r="C14" s="10"/>
      <c r="D14" s="12">
        <v>2.1432168216287</v>
      </c>
      <c r="E14" s="13"/>
      <c r="F14" s="13"/>
      <c r="G14" s="13"/>
      <c r="H14" s="16"/>
    </row>
    <row r="15" spans="1:8">
      <c r="A15" s="99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128</v>
      </c>
      <c r="C16" s="10"/>
      <c r="D16" s="12">
        <v>1.6004275363967999</v>
      </c>
      <c r="E16" s="13"/>
      <c r="F16" s="13"/>
      <c r="G16" s="13"/>
      <c r="H16" s="16"/>
    </row>
    <row r="17" spans="1:8">
      <c r="A17" s="95" t="s">
        <v>105</v>
      </c>
      <c r="B17" s="96"/>
      <c r="C17" s="99" t="s">
        <v>40</v>
      </c>
      <c r="D17" s="17">
        <v>1.6004275363967999</v>
      </c>
      <c r="E17" s="13">
        <v>0.04</v>
      </c>
      <c r="F17" s="13" t="s">
        <v>129</v>
      </c>
      <c r="G17" s="17">
        <v>40.010688409918998</v>
      </c>
      <c r="H17" s="16"/>
    </row>
    <row r="18" spans="1:8">
      <c r="A18" s="101">
        <v>1</v>
      </c>
      <c r="B18" s="15" t="s">
        <v>125</v>
      </c>
      <c r="C18" s="99"/>
      <c r="D18" s="17">
        <v>0</v>
      </c>
      <c r="E18" s="13"/>
      <c r="F18" s="13"/>
      <c r="G18" s="13"/>
      <c r="H18" s="100" t="s">
        <v>130</v>
      </c>
    </row>
    <row r="19" spans="1:8">
      <c r="A19" s="99"/>
      <c r="B19" s="15" t="s">
        <v>126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127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128</v>
      </c>
      <c r="C21" s="99"/>
      <c r="D21" s="17">
        <v>1.6004275363967999</v>
      </c>
      <c r="E21" s="13"/>
      <c r="F21" s="13"/>
      <c r="G21" s="13"/>
      <c r="H21" s="100"/>
    </row>
    <row r="22" spans="1:8" ht="24.6">
      <c r="A22" s="97" t="s">
        <v>107</v>
      </c>
      <c r="B22" s="94"/>
      <c r="C22" s="10"/>
      <c r="D22" s="12">
        <v>10.078210202827</v>
      </c>
      <c r="E22" s="13"/>
      <c r="F22" s="13"/>
      <c r="G22" s="13"/>
      <c r="H22" s="16"/>
    </row>
    <row r="23" spans="1:8">
      <c r="A23" s="99" t="s">
        <v>132</v>
      </c>
      <c r="B23" s="15" t="s">
        <v>125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126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127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128</v>
      </c>
      <c r="C26" s="10"/>
      <c r="D26" s="12">
        <v>10.078210202827</v>
      </c>
      <c r="E26" s="13"/>
      <c r="F26" s="13"/>
      <c r="G26" s="13"/>
      <c r="H26" s="16"/>
    </row>
    <row r="27" spans="1:8">
      <c r="A27" s="95" t="s">
        <v>107</v>
      </c>
      <c r="B27" s="96"/>
      <c r="C27" s="99" t="s">
        <v>40</v>
      </c>
      <c r="D27" s="17">
        <v>10.078210202827</v>
      </c>
      <c r="E27" s="13">
        <v>0.04</v>
      </c>
      <c r="F27" s="13" t="s">
        <v>129</v>
      </c>
      <c r="G27" s="17">
        <v>251.95525507068001</v>
      </c>
      <c r="H27" s="16"/>
    </row>
    <row r="28" spans="1:8">
      <c r="A28" s="101">
        <v>1</v>
      </c>
      <c r="B28" s="15" t="s">
        <v>125</v>
      </c>
      <c r="C28" s="99"/>
      <c r="D28" s="17">
        <v>0</v>
      </c>
      <c r="E28" s="13"/>
      <c r="F28" s="13"/>
      <c r="G28" s="13"/>
      <c r="H28" s="100" t="s">
        <v>130</v>
      </c>
    </row>
    <row r="29" spans="1:8">
      <c r="A29" s="99"/>
      <c r="B29" s="15" t="s">
        <v>126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128</v>
      </c>
      <c r="C31" s="99"/>
      <c r="D31" s="17">
        <v>10.078210202827</v>
      </c>
      <c r="E31" s="13"/>
      <c r="F31" s="13"/>
      <c r="G31" s="13"/>
      <c r="H31" s="100"/>
    </row>
    <row r="32" spans="1:8" ht="24.6">
      <c r="A32" s="97" t="s">
        <v>110</v>
      </c>
      <c r="B32" s="94"/>
      <c r="C32" s="10"/>
      <c r="D32" s="12">
        <v>454.82590084396998</v>
      </c>
      <c r="E32" s="13"/>
      <c r="F32" s="13"/>
      <c r="G32" s="13"/>
      <c r="H32" s="16"/>
    </row>
    <row r="33" spans="1:8">
      <c r="A33" s="99" t="s">
        <v>133</v>
      </c>
      <c r="B33" s="15" t="s">
        <v>125</v>
      </c>
      <c r="C33" s="10"/>
      <c r="D33" s="12">
        <v>387.31842742777002</v>
      </c>
      <c r="E33" s="13"/>
      <c r="F33" s="13"/>
      <c r="G33" s="13"/>
      <c r="H33" s="16"/>
    </row>
    <row r="34" spans="1:8">
      <c r="A34" s="99"/>
      <c r="B34" s="15" t="s">
        <v>126</v>
      </c>
      <c r="C34" s="10"/>
      <c r="D34" s="12">
        <v>67.507473416196007</v>
      </c>
      <c r="E34" s="13"/>
      <c r="F34" s="13"/>
      <c r="G34" s="13"/>
      <c r="H34" s="16"/>
    </row>
    <row r="35" spans="1:8">
      <c r="A35" s="99"/>
      <c r="B35" s="15" t="s">
        <v>127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128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112</v>
      </c>
      <c r="B37" s="96"/>
      <c r="C37" s="99" t="s">
        <v>134</v>
      </c>
      <c r="D37" s="17">
        <v>454.82590084396998</v>
      </c>
      <c r="E37" s="13">
        <v>5</v>
      </c>
      <c r="F37" s="13" t="s">
        <v>135</v>
      </c>
      <c r="G37" s="17">
        <v>90.965180168792998</v>
      </c>
      <c r="H37" s="16"/>
    </row>
    <row r="38" spans="1:8">
      <c r="A38" s="101">
        <v>1</v>
      </c>
      <c r="B38" s="15" t="s">
        <v>125</v>
      </c>
      <c r="C38" s="99"/>
      <c r="D38" s="17">
        <v>387.31842742777002</v>
      </c>
      <c r="E38" s="13"/>
      <c r="F38" s="13"/>
      <c r="G38" s="13"/>
      <c r="H38" s="100" t="s">
        <v>42</v>
      </c>
    </row>
    <row r="39" spans="1:8">
      <c r="A39" s="99"/>
      <c r="B39" s="15" t="s">
        <v>126</v>
      </c>
      <c r="C39" s="99"/>
      <c r="D39" s="17">
        <v>67.507473416196007</v>
      </c>
      <c r="E39" s="13"/>
      <c r="F39" s="13"/>
      <c r="G39" s="13"/>
      <c r="H39" s="100"/>
    </row>
    <row r="40" spans="1:8">
      <c r="A40" s="99"/>
      <c r="B40" s="15" t="s">
        <v>127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128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71</v>
      </c>
      <c r="B42" s="94"/>
      <c r="C42" s="10"/>
      <c r="D42" s="12">
        <v>14.393978901755</v>
      </c>
      <c r="E42" s="13"/>
      <c r="F42" s="13"/>
      <c r="G42" s="13"/>
      <c r="H42" s="16"/>
    </row>
    <row r="43" spans="1:8">
      <c r="A43" s="99" t="s">
        <v>136</v>
      </c>
      <c r="B43" s="15" t="s">
        <v>125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126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127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128</v>
      </c>
      <c r="C46" s="10"/>
      <c r="D46" s="12">
        <v>14.393978901755</v>
      </c>
      <c r="E46" s="13"/>
      <c r="F46" s="13"/>
      <c r="G46" s="13"/>
      <c r="H46" s="16"/>
    </row>
    <row r="47" spans="1:8">
      <c r="A47" s="95" t="s">
        <v>71</v>
      </c>
      <c r="B47" s="96"/>
      <c r="C47" s="99" t="s">
        <v>134</v>
      </c>
      <c r="D47" s="17">
        <v>14.393978901755</v>
      </c>
      <c r="E47" s="13">
        <v>5</v>
      </c>
      <c r="F47" s="13" t="s">
        <v>135</v>
      </c>
      <c r="G47" s="17">
        <v>2.8787957803511</v>
      </c>
      <c r="H47" s="16"/>
    </row>
    <row r="48" spans="1:8">
      <c r="A48" s="101">
        <v>1</v>
      </c>
      <c r="B48" s="15" t="s">
        <v>125</v>
      </c>
      <c r="C48" s="99"/>
      <c r="D48" s="17">
        <v>0</v>
      </c>
      <c r="E48" s="13"/>
      <c r="F48" s="13"/>
      <c r="G48" s="13"/>
      <c r="H48" s="100" t="s">
        <v>42</v>
      </c>
    </row>
    <row r="49" spans="1:8">
      <c r="A49" s="99"/>
      <c r="B49" s="15" t="s">
        <v>126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127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128</v>
      </c>
      <c r="C51" s="99"/>
      <c r="D51" s="17">
        <v>14.393978901755</v>
      </c>
      <c r="E51" s="13"/>
      <c r="F51" s="13"/>
      <c r="G51" s="13"/>
      <c r="H51" s="100"/>
    </row>
    <row r="52" spans="1:8" ht="24.6">
      <c r="A52" s="97" t="s">
        <v>82</v>
      </c>
      <c r="B52" s="94"/>
      <c r="C52" s="10"/>
      <c r="D52" s="12">
        <v>52.223076923077002</v>
      </c>
      <c r="E52" s="13"/>
      <c r="F52" s="13"/>
      <c r="G52" s="13"/>
      <c r="H52" s="16"/>
    </row>
    <row r="53" spans="1:8">
      <c r="A53" s="99" t="s">
        <v>137</v>
      </c>
      <c r="B53" s="15" t="s">
        <v>125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126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127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128</v>
      </c>
      <c r="C56" s="10"/>
      <c r="D56" s="12">
        <v>52.223076923077002</v>
      </c>
      <c r="E56" s="13"/>
      <c r="F56" s="13"/>
      <c r="G56" s="13"/>
      <c r="H56" s="16"/>
    </row>
    <row r="57" spans="1:8">
      <c r="A57" s="95" t="s">
        <v>82</v>
      </c>
      <c r="B57" s="96"/>
      <c r="C57" s="99" t="s">
        <v>134</v>
      </c>
      <c r="D57" s="17">
        <v>52.223076923077002</v>
      </c>
      <c r="E57" s="13">
        <v>5</v>
      </c>
      <c r="F57" s="13" t="s">
        <v>135</v>
      </c>
      <c r="G57" s="17">
        <v>10.444615384615</v>
      </c>
      <c r="H57" s="16"/>
    </row>
    <row r="58" spans="1:8">
      <c r="A58" s="101">
        <v>1</v>
      </c>
      <c r="B58" s="15" t="s">
        <v>125</v>
      </c>
      <c r="C58" s="99"/>
      <c r="D58" s="17">
        <v>0</v>
      </c>
      <c r="E58" s="13"/>
      <c r="F58" s="13"/>
      <c r="G58" s="13"/>
      <c r="H58" s="100" t="s">
        <v>42</v>
      </c>
    </row>
    <row r="59" spans="1:8">
      <c r="A59" s="99"/>
      <c r="B59" s="15" t="s">
        <v>126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127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128</v>
      </c>
      <c r="C61" s="99"/>
      <c r="D61" s="17">
        <v>52.223076923077002</v>
      </c>
      <c r="E61" s="13"/>
      <c r="F61" s="13"/>
      <c r="G61" s="13"/>
      <c r="H61" s="100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8" t="s">
        <v>138</v>
      </c>
      <c r="B64" s="98"/>
      <c r="C64" s="98"/>
      <c r="D64" s="98"/>
      <c r="E64" s="98"/>
      <c r="F64" s="98"/>
      <c r="G64" s="98"/>
      <c r="H64" s="98"/>
    </row>
    <row r="65" spans="1:8">
      <c r="A65" s="98" t="s">
        <v>139</v>
      </c>
      <c r="B65" s="98"/>
      <c r="C65" s="98"/>
      <c r="D65" s="98"/>
      <c r="E65" s="98"/>
      <c r="F65" s="98"/>
      <c r="G65" s="98"/>
      <c r="H65" s="98"/>
    </row>
  </sheetData>
  <mergeCells count="37">
    <mergeCell ref="H58:H61"/>
    <mergeCell ref="H9:H12"/>
    <mergeCell ref="H18:H21"/>
    <mergeCell ref="H28:H31"/>
    <mergeCell ref="H38:H41"/>
    <mergeCell ref="H48:H51"/>
    <mergeCell ref="C17:C21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2025-11-18T12:48:34Z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0671B6E73CF94649AE56E5B8C6A1F9E1_12</vt:lpwstr>
  </property>
  <property fmtid="{D5CDD505-2E9C-101B-9397-08002B2CF9AE}" pid="3" name="KSOProductBuildVer">
    <vt:lpwstr>1049-12.2.0.20795</vt:lpwstr>
  </property>
</Properties>
</file>